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 Financeiro\Extratos\Extratos Mensais 2022\12 Extratos Samas Dez 2022\Sec DOAR 3 Quad\Dec DOAR 3Quad\3º Relatorio Quadrimestral DOAR SAMAS 2022\"/>
    </mc:Choice>
  </mc:AlternateContent>
  <bookViews>
    <workbookView xWindow="0" yWindow="0" windowWidth="23040" windowHeight="9192"/>
  </bookViews>
  <sheets>
    <sheet name="3Q22" sheetId="1" r:id="rId1"/>
  </sheets>
  <externalReferences>
    <externalReference r:id="rId2"/>
  </externalReferences>
  <definedNames>
    <definedName name="_xlnm.Print_Area" localSheetId="0">'3Q22'!$B$1:$G$69</definedName>
  </definedNames>
  <calcPr calcId="162913"/>
</workbook>
</file>

<file path=xl/calcChain.xml><?xml version="1.0" encoding="utf-8"?>
<calcChain xmlns="http://schemas.openxmlformats.org/spreadsheetml/2006/main">
  <c r="G49" i="1" l="1"/>
  <c r="G47" i="1"/>
  <c r="F44" i="1"/>
  <c r="E44" i="1"/>
  <c r="D44" i="1"/>
  <c r="C44" i="1"/>
  <c r="G44" i="1" s="1"/>
  <c r="G43" i="1"/>
  <c r="F43" i="1"/>
  <c r="E43" i="1"/>
  <c r="D43" i="1"/>
  <c r="C43" i="1"/>
  <c r="G42" i="1"/>
  <c r="F42" i="1"/>
  <c r="E42" i="1"/>
  <c r="D42" i="1"/>
  <c r="C42" i="1"/>
  <c r="F41" i="1"/>
  <c r="G41" i="1" s="1"/>
  <c r="E41" i="1"/>
  <c r="D41" i="1"/>
  <c r="C41" i="1"/>
  <c r="G40" i="1"/>
  <c r="F40" i="1"/>
  <c r="E40" i="1"/>
  <c r="D40" i="1"/>
  <c r="C40" i="1"/>
  <c r="F39" i="1"/>
  <c r="G39" i="1" s="1"/>
  <c r="E39" i="1"/>
  <c r="D39" i="1"/>
  <c r="C39" i="1"/>
  <c r="F38" i="1"/>
  <c r="E38" i="1"/>
  <c r="D38" i="1"/>
  <c r="G38" i="1" s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G35" i="1" s="1"/>
  <c r="F34" i="1"/>
  <c r="G34" i="1" s="1"/>
  <c r="E34" i="1"/>
  <c r="D34" i="1"/>
  <c r="C34" i="1"/>
  <c r="F33" i="1"/>
  <c r="F45" i="1" s="1"/>
  <c r="E33" i="1"/>
  <c r="D33" i="1"/>
  <c r="D45" i="1" s="1"/>
  <c r="C33" i="1"/>
  <c r="F32" i="1"/>
  <c r="G32" i="1" s="1"/>
  <c r="E32" i="1"/>
  <c r="E45" i="1" s="1"/>
  <c r="D32" i="1"/>
  <c r="C32" i="1"/>
  <c r="F31" i="1"/>
  <c r="E31" i="1"/>
  <c r="G31" i="1" s="1"/>
  <c r="D31" i="1"/>
  <c r="C31" i="1"/>
  <c r="F27" i="1"/>
  <c r="E27" i="1"/>
  <c r="D27" i="1"/>
  <c r="C27" i="1"/>
  <c r="F26" i="1"/>
  <c r="E26" i="1"/>
  <c r="D26" i="1"/>
  <c r="C26" i="1"/>
  <c r="G26" i="1" s="1"/>
  <c r="F25" i="1"/>
  <c r="E25" i="1"/>
  <c r="D25" i="1"/>
  <c r="C25" i="1"/>
  <c r="G25" i="1" s="1"/>
  <c r="F24" i="1"/>
  <c r="E24" i="1"/>
  <c r="D24" i="1"/>
  <c r="C24" i="1"/>
  <c r="G24" i="1" s="1"/>
  <c r="F23" i="1"/>
  <c r="E23" i="1"/>
  <c r="D23" i="1"/>
  <c r="C23" i="1"/>
  <c r="G23" i="1" s="1"/>
  <c r="G22" i="1"/>
  <c r="F22" i="1"/>
  <c r="E22" i="1"/>
  <c r="D22" i="1"/>
  <c r="C22" i="1"/>
  <c r="G21" i="1"/>
  <c r="F21" i="1"/>
  <c r="E21" i="1"/>
  <c r="D21" i="1"/>
  <c r="C21" i="1"/>
  <c r="F20" i="1"/>
  <c r="E20" i="1"/>
  <c r="D20" i="1"/>
  <c r="C20" i="1"/>
  <c r="G20" i="1" s="1"/>
  <c r="F19" i="1"/>
  <c r="F28" i="1" s="1"/>
  <c r="F51" i="1" s="1"/>
  <c r="E19" i="1"/>
  <c r="E28" i="1" s="1"/>
  <c r="E51" i="1" s="1"/>
  <c r="D19" i="1"/>
  <c r="D28" i="1" s="1"/>
  <c r="D51" i="1" s="1"/>
  <c r="C19" i="1"/>
  <c r="C28" i="1" s="1"/>
  <c r="C16" i="1"/>
  <c r="G19" i="1" l="1"/>
  <c r="C45" i="1"/>
  <c r="G36" i="1"/>
  <c r="G27" i="1"/>
  <c r="G33" i="1"/>
  <c r="G37" i="1"/>
  <c r="C51" i="1"/>
  <c r="C53" i="1"/>
  <c r="D16" i="1" s="1"/>
  <c r="G28" i="1"/>
  <c r="G45" i="1"/>
  <c r="G51" i="1" l="1"/>
  <c r="D53" i="1"/>
  <c r="E16" i="1" s="1"/>
  <c r="E53" i="1" s="1"/>
  <c r="F16" i="1" s="1"/>
  <c r="F53" i="1" s="1"/>
  <c r="G16" i="1" l="1"/>
  <c r="G53" i="1" s="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<sst xmlns="http://schemas.openxmlformats.org/spreadsheetml/2006/main" count="45" uniqueCount="45">
  <si>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</si>
  <si>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- 3º QUADRIMESTRE 2022</t>
  </si>
  <si>
    <t>RELATÓRIO GERENCIAL DO 3º QUADRIMESTRE DE  2022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</si>
  <si>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</si>
  <si>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</si>
  <si>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</si>
  <si>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</si>
  <si>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</si>
  <si>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</si>
  <si>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</si>
  <si>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</si>
  <si>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</si>
  <si>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</si>
  <si>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</si>
  <si>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</si>
  <si>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</si>
  <si>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</si>
  <si>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</si>
  <si>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</si>
  <si>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</si>
  <si>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</si>
  <si>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</si>
  <si>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</si>
  <si>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</si>
  <si>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</si>
  <si>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</si>
  <si>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</si>
  <si>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</si>
  <si>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</si>
  <si>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</si>
  <si>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</si>
  <si>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</si>
  <si>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</si>
  <si>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</si>
  <si>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</si>
  <si>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</si>
  <si>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</si>
  <si>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</si>
  <si>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</si>
  <si>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</si>
  <si>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</si>
  <si>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</si>
  <si>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</si>
  <si>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</si>
  <si>
    <t xml:space="preserve">                            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</si>
</sst>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165" fontId="2" fillId="0" borderId="6" xfId="1" applyNumberFormat="1" applyFill="1" applyBorder="1" applyAlignment="1" applyProtection="1">
      <alignment horizontal="right"/>
    </xf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165" fontId="2" fillId="0" borderId="10" xfId="1" applyNumberFormat="1" applyFill="1" applyBorder="1" applyAlignment="1" applyProtection="1">
      <alignment horizontal="right"/>
    </xf>
    <xf numFmtId="165" fontId="2" fillId="0" borderId="11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/>
    <xf numFmtId="0" fontId="14" fillId="4" borderId="0" xfId="0" applyFont="1" applyFill="1" applyBorder="1" applyAlignment="1"/>
    <xf numFmtId="0" fontId="13" fillId="4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Título 5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63</xdr:row>
      <xdr:rowOff>76200</xdr:rowOff>
    </xdr:from>
    <xdr:to>
      <xdr:col>4</xdr:col>
      <xdr:colOff>768350</xdr:colOff>
      <xdr:row>65</xdr:row>
      <xdr:rowOff>69850</xdr:rowOff>
    </xdr:to>
    <xdr:pic>
      <xdr:nvPicPr>
        <xdr:cNvPr id="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0" y="11677650"/>
          <a:ext cx="278130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4279900</xdr:colOff>
      <xdr:row>0</xdr:row>
      <xdr:rowOff>19050</xdr:rowOff>
    </xdr:from>
    <xdr:to>
      <xdr:col>3</xdr:col>
      <xdr:colOff>704850</xdr:colOff>
      <xdr:row>6</xdr:row>
      <xdr:rowOff>82550</xdr:rowOff>
    </xdr:to>
    <xdr:pic>
      <xdr:nvPicPr>
        <xdr:cNvPr id="3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89500" y="19050"/>
          <a:ext cx="2413000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0</xdr:row>
      <xdr:rowOff>69850</xdr:rowOff>
    </xdr:from>
    <xdr:to>
      <xdr:col>1</xdr:col>
      <xdr:colOff>1813560</xdr:colOff>
      <xdr:row>6</xdr:row>
      <xdr:rowOff>151093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69850"/>
          <a:ext cx="1851660" cy="1033743"/>
        </a:xfrm>
        <a:prstGeom prst="rect">
          <a:avLst/>
        </a:prstGeom>
      </xdr:spPr>
    </xdr:pic>
    <xdr:clientData/>
  </xdr:twoCellAnchor>
  <xdr:twoCellAnchor editAs="oneCell">
    <xdr:from>
      <xdr:col>5</xdr:col>
      <xdr:colOff>1212850</xdr:colOff>
      <xdr:row>0</xdr:row>
      <xdr:rowOff>38100</xdr:rowOff>
    </xdr:from>
    <xdr:to>
      <xdr:col>6</xdr:col>
      <xdr:colOff>1496695</xdr:colOff>
      <xdr:row>6</xdr:row>
      <xdr:rowOff>119343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38100"/>
          <a:ext cx="1560195" cy="1033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andro\Downloads\DOAR%20SAMA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1"/>
      <sheetName val="Janeiro22"/>
      <sheetName val="Fevereiro22"/>
      <sheetName val="Março22"/>
      <sheetName val="Abril22"/>
      <sheetName val="1Q22"/>
      <sheetName val="Maio22"/>
      <sheetName val="Junho22"/>
      <sheetName val="Julho22"/>
      <sheetName val="Agosto22"/>
      <sheetName val="2Q22"/>
      <sheetName val="Setembro22"/>
      <sheetName val="Outubro22"/>
      <sheetName val="Novembro22"/>
      <sheetName val="Dezembro22"/>
      <sheetName val="3Q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654000</v>
          </cell>
        </row>
        <row r="23">
          <cell r="F23">
            <v>0</v>
          </cell>
        </row>
        <row r="24">
          <cell r="F24">
            <v>3639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3250.02</v>
          </cell>
        </row>
        <row r="29">
          <cell r="F29">
            <v>17772.73</v>
          </cell>
        </row>
        <row r="35">
          <cell r="F35">
            <v>131917.6</v>
          </cell>
        </row>
        <row r="36">
          <cell r="F36">
            <v>80341.34</v>
          </cell>
        </row>
        <row r="37">
          <cell r="F37">
            <v>161773.09</v>
          </cell>
        </row>
        <row r="38">
          <cell r="F38">
            <v>3903.15</v>
          </cell>
        </row>
        <row r="39">
          <cell r="F39">
            <v>2097.96</v>
          </cell>
        </row>
        <row r="40">
          <cell r="F40">
            <v>4553.92</v>
          </cell>
        </row>
        <row r="41">
          <cell r="F41">
            <v>174150.37</v>
          </cell>
        </row>
        <row r="42">
          <cell r="F42">
            <v>101082.71</v>
          </cell>
        </row>
        <row r="43">
          <cell r="F43">
            <v>55656.86</v>
          </cell>
        </row>
        <row r="44">
          <cell r="F44">
            <v>1375.17</v>
          </cell>
        </row>
        <row r="45">
          <cell r="F45">
            <v>63583</v>
          </cell>
        </row>
        <row r="46">
          <cell r="F46">
            <v>2823.9</v>
          </cell>
        </row>
        <row r="47">
          <cell r="F47">
            <v>0</v>
          </cell>
        </row>
        <row r="48">
          <cell r="F48">
            <v>14185.01</v>
          </cell>
        </row>
        <row r="55">
          <cell r="E55">
            <v>1963038.5869999984</v>
          </cell>
        </row>
      </sheetData>
      <sheetData sheetId="57">
        <row r="21">
          <cell r="F21">
            <v>654000</v>
          </cell>
        </row>
        <row r="23">
          <cell r="F23">
            <v>0</v>
          </cell>
        </row>
        <row r="24">
          <cell r="F24">
            <v>2349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1004.45</v>
          </cell>
        </row>
        <row r="29">
          <cell r="F29">
            <v>14783</v>
          </cell>
        </row>
        <row r="35">
          <cell r="F35">
            <v>122811.94</v>
          </cell>
        </row>
        <row r="36">
          <cell r="F36">
            <v>86012.69</v>
          </cell>
        </row>
        <row r="37">
          <cell r="F37">
            <v>169052.85</v>
          </cell>
        </row>
        <row r="38">
          <cell r="F38">
            <v>3895.62</v>
          </cell>
        </row>
        <row r="39">
          <cell r="F39">
            <v>2058.56</v>
          </cell>
        </row>
        <row r="40">
          <cell r="F40">
            <v>4350.01</v>
          </cell>
        </row>
        <row r="41">
          <cell r="F41">
            <v>170984.33</v>
          </cell>
        </row>
        <row r="42">
          <cell r="F42">
            <v>117184.32000000001</v>
          </cell>
        </row>
        <row r="43">
          <cell r="F43">
            <v>58571.03</v>
          </cell>
        </row>
        <row r="44">
          <cell r="F44">
            <v>1235.42</v>
          </cell>
        </row>
        <row r="45">
          <cell r="F45">
            <v>51000</v>
          </cell>
        </row>
        <row r="46">
          <cell r="F46">
            <v>212.15</v>
          </cell>
        </row>
        <row r="47">
          <cell r="F47">
            <v>576.27</v>
          </cell>
        </row>
        <row r="48">
          <cell r="F48">
            <v>14639.59</v>
          </cell>
        </row>
      </sheetData>
      <sheetData sheetId="58">
        <row r="21">
          <cell r="F21">
            <v>654000</v>
          </cell>
        </row>
        <row r="23">
          <cell r="F23">
            <v>0</v>
          </cell>
        </row>
        <row r="24">
          <cell r="F24">
            <v>3474</v>
          </cell>
        </row>
        <row r="25">
          <cell r="F25">
            <v>0</v>
          </cell>
        </row>
        <row r="26">
          <cell r="F26">
            <v>57.65</v>
          </cell>
        </row>
        <row r="27">
          <cell r="F27">
            <v>0</v>
          </cell>
        </row>
        <row r="28">
          <cell r="F28">
            <v>2900.03</v>
          </cell>
        </row>
        <row r="29">
          <cell r="F29">
            <v>14654.72</v>
          </cell>
        </row>
        <row r="35">
          <cell r="F35">
            <v>102910.76</v>
          </cell>
        </row>
        <row r="36">
          <cell r="F36">
            <v>95943.4</v>
          </cell>
        </row>
        <row r="37">
          <cell r="F37">
            <v>223601.02</v>
          </cell>
        </row>
        <row r="38">
          <cell r="F38">
            <v>4508.3900000000003</v>
          </cell>
        </row>
        <row r="39">
          <cell r="F39">
            <v>2364.4499999999998</v>
          </cell>
        </row>
        <row r="40">
          <cell r="F40">
            <v>5609.94</v>
          </cell>
        </row>
        <row r="41">
          <cell r="F41">
            <v>277474.26</v>
          </cell>
        </row>
        <row r="42">
          <cell r="F42">
            <v>134435.66</v>
          </cell>
        </row>
        <row r="43">
          <cell r="F43">
            <v>46315.05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329.46</v>
          </cell>
        </row>
        <row r="47">
          <cell r="F47">
            <v>5360.05</v>
          </cell>
        </row>
        <row r="48">
          <cell r="F48">
            <v>12712.46</v>
          </cell>
        </row>
      </sheetData>
      <sheetData sheetId="59">
        <row r="21">
          <cell r="F21">
            <v>648000.01</v>
          </cell>
        </row>
        <row r="23">
          <cell r="F23">
            <v>0</v>
          </cell>
        </row>
        <row r="24">
          <cell r="F24">
            <v>3180</v>
          </cell>
        </row>
        <row r="25">
          <cell r="F25">
            <v>0</v>
          </cell>
        </row>
        <row r="26">
          <cell r="F26">
            <v>64.05</v>
          </cell>
        </row>
        <row r="27">
          <cell r="F27">
            <v>0</v>
          </cell>
        </row>
        <row r="28">
          <cell r="F28">
            <v>3767.4199999999996</v>
          </cell>
        </row>
        <row r="29">
          <cell r="F29">
            <v>12206.79</v>
          </cell>
        </row>
        <row r="35">
          <cell r="F35">
            <v>117330.29</v>
          </cell>
        </row>
        <row r="36">
          <cell r="F36">
            <v>122520.73</v>
          </cell>
        </row>
        <row r="37">
          <cell r="F37">
            <v>289238.67</v>
          </cell>
        </row>
        <row r="38">
          <cell r="F38">
            <v>3785.02</v>
          </cell>
        </row>
        <row r="39">
          <cell r="F39">
            <v>2038.86</v>
          </cell>
        </row>
        <row r="40">
          <cell r="F40">
            <v>5768.5</v>
          </cell>
        </row>
        <row r="41">
          <cell r="F41">
            <v>207117.08</v>
          </cell>
        </row>
        <row r="42">
          <cell r="F42">
            <v>161242.87</v>
          </cell>
        </row>
        <row r="43">
          <cell r="F43">
            <v>23872.43</v>
          </cell>
        </row>
        <row r="44">
          <cell r="F44">
            <v>0</v>
          </cell>
        </row>
        <row r="45">
          <cell r="F45">
            <v>10860</v>
          </cell>
        </row>
        <row r="46">
          <cell r="F46">
            <v>3312.8</v>
          </cell>
        </row>
        <row r="47">
          <cell r="F47">
            <v>16060.58</v>
          </cell>
        </row>
        <row r="48">
          <cell r="F48">
            <v>18560.560000000001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I70"/>
  <sheetViews>
    <sheetView showGridLines="0" tabSelected="1" view="pageBreakPreview" zoomScaleNormal="100" zoomScaleSheetLayoutView="100" workbookViewId="0">
      <selection activeCell="B62" sqref="B62"/>
    </sheetView>
  </sheetViews>
  <sheetFormatPr defaultRowHeight="13.2" x14ac:dyDescent="0.25"/>
  <cols>
    <col min="2" max="2" width="67.44140625" bestFit="1" customWidth="1"/>
    <col min="3" max="3" width="18.21875" bestFit="1" customWidth="1"/>
    <col min="4" max="5" width="18" bestFit="1" customWidth="1"/>
    <col min="6" max="6" width="18.21875" bestFit="1" customWidth="1"/>
    <col min="7" max="7" width="23.21875" bestFit="1" customWidth="1"/>
  </cols>
  <sheetData>
    <row r="7" spans="2:8" ht="13.8" thickBot="1" x14ac:dyDescent="0.3">
      <c r="B7" s="1"/>
      <c r="C7" s="1"/>
      <c r="D7" s="1"/>
      <c r="E7" s="1"/>
      <c r="F7" s="1"/>
      <c r="G7" s="1"/>
    </row>
    <row r="8" spans="2:8" ht="13.8" thickTop="1" x14ac:dyDescent="0.25"/>
    <row r="9" spans="2:8" ht="16.8" x14ac:dyDescent="0.3">
      <c r="B9" s="49" t="s">
        <v>0</v>
      </c>
      <c r="C9" s="49"/>
      <c r="D9" s="49"/>
      <c r="E9" s="49"/>
      <c r="F9" s="49"/>
      <c r="G9" s="49"/>
      <c r="H9" s="49"/>
    </row>
    <row r="10" spans="2:8" x14ac:dyDescent="0.25">
      <c r="B10" s="50" t="s">
        <v>1</v>
      </c>
      <c r="C10" s="50"/>
      <c r="D10" s="50"/>
      <c r="E10" s="50"/>
      <c r="F10" s="50"/>
      <c r="G10" s="50"/>
      <c r="H10" s="50"/>
    </row>
    <row r="12" spans="2:8" ht="16.8" x14ac:dyDescent="0.3">
      <c r="B12" s="49" t="s">
        <v>2</v>
      </c>
      <c r="C12" s="49"/>
      <c r="D12" s="49"/>
      <c r="E12" s="49"/>
      <c r="F12" s="49"/>
      <c r="G12" s="49"/>
      <c r="H12" s="49"/>
    </row>
    <row r="13" spans="2:8" x14ac:dyDescent="0.25">
      <c r="B13" s="2"/>
      <c r="C13" s="2"/>
    </row>
    <row r="14" spans="2:8" s="6" customFormat="1" ht="15" x14ac:dyDescent="0.25">
      <c r="B14" s="3" t="s">
        <v>3</v>
      </c>
      <c r="C14" s="4">
        <v>44805</v>
      </c>
      <c r="D14" s="4">
        <v>44835</v>
      </c>
      <c r="E14" s="4">
        <v>44866</v>
      </c>
      <c r="F14" s="4">
        <v>44896</v>
      </c>
      <c r="G14" s="5" t="s">
        <v>4</v>
      </c>
    </row>
    <row r="15" spans="2:8" s="6" customFormat="1" ht="15" x14ac:dyDescent="0.25">
      <c r="B15" s="7"/>
      <c r="C15" s="7"/>
      <c r="D15" s="7"/>
      <c r="E15" s="7"/>
      <c r="F15" s="7"/>
      <c r="G15" s="7"/>
    </row>
    <row r="16" spans="2:8" s="6" customFormat="1" ht="15" x14ac:dyDescent="0.25">
      <c r="B16" s="8" t="s">
        <v>5</v>
      </c>
      <c r="C16" s="9">
        <f>[1]Setembro22!E55</f>
        <v>1963038.5869999984</v>
      </c>
      <c r="D16" s="9">
        <f>C53</f>
        <v>1844256.2569999984</v>
      </c>
      <c r="E16" s="9">
        <f>D53</f>
        <v>1713807.9269999983</v>
      </c>
      <c r="F16" s="9">
        <f>E53</f>
        <v>1477329.4269999983</v>
      </c>
      <c r="G16" s="9">
        <f>SUM(C16:F16)</f>
        <v>6998432.1979999933</v>
      </c>
    </row>
    <row r="17" spans="2:8" s="6" customFormat="1" ht="15" x14ac:dyDescent="0.25">
      <c r="B17" s="10"/>
      <c r="C17" s="10"/>
      <c r="D17" s="10"/>
      <c r="E17" s="10"/>
      <c r="F17" s="10"/>
      <c r="G17" s="10"/>
    </row>
    <row r="18" spans="2:8" s="6" customFormat="1" ht="15" x14ac:dyDescent="0.25">
      <c r="B18" s="11" t="s">
        <v>6</v>
      </c>
      <c r="C18" s="12"/>
      <c r="D18" s="12"/>
      <c r="E18" s="12"/>
      <c r="F18" s="13"/>
      <c r="G18" s="12"/>
    </row>
    <row r="19" spans="2:8" s="6" customFormat="1" ht="15" x14ac:dyDescent="0.25">
      <c r="B19" s="14" t="s">
        <v>7</v>
      </c>
      <c r="C19" s="15">
        <f>[1]Setembro22!F21</f>
        <v>654000</v>
      </c>
      <c r="D19" s="15">
        <f>[1]Outubro22!F21</f>
        <v>654000</v>
      </c>
      <c r="E19" s="15">
        <f>[1]Novembro22!F21</f>
        <v>654000</v>
      </c>
      <c r="F19" s="15">
        <f>[1]Dezembro22!F21</f>
        <v>648000.01</v>
      </c>
      <c r="G19" s="16">
        <f>SUM(C19:F19)</f>
        <v>2610000.0099999998</v>
      </c>
    </row>
    <row r="20" spans="2:8" s="6" customFormat="1" ht="15" x14ac:dyDescent="0.25">
      <c r="B20" s="14" t="s">
        <v>8</v>
      </c>
      <c r="C20" s="15">
        <f>[1]Setembro22!F22</f>
        <v>0</v>
      </c>
      <c r="D20" s="15">
        <f>[1]Outubro22!F22</f>
        <v>0</v>
      </c>
      <c r="E20" s="15">
        <f>[1]Novembro22!F22</f>
        <v>0</v>
      </c>
      <c r="F20" s="15">
        <f>[1]Dezembro22!F22</f>
        <v>0</v>
      </c>
      <c r="G20" s="16">
        <f>SUM(C20:F20)</f>
        <v>0</v>
      </c>
    </row>
    <row r="21" spans="2:8" s="6" customFormat="1" ht="15" x14ac:dyDescent="0.25">
      <c r="B21" s="14" t="s">
        <v>9</v>
      </c>
      <c r="C21" s="15">
        <f>[1]Setembro22!F23</f>
        <v>0</v>
      </c>
      <c r="D21" s="15">
        <f>[1]Outubro22!F23</f>
        <v>0</v>
      </c>
      <c r="E21" s="15">
        <f>[1]Novembro22!F23</f>
        <v>0</v>
      </c>
      <c r="F21" s="15">
        <f>[1]Dezembro22!F23</f>
        <v>0</v>
      </c>
      <c r="G21" s="16">
        <f>C21+D21+E21+F21</f>
        <v>0</v>
      </c>
    </row>
    <row r="22" spans="2:8" s="6" customFormat="1" ht="15" x14ac:dyDescent="0.25">
      <c r="B22" s="14" t="s">
        <v>10</v>
      </c>
      <c r="C22" s="15">
        <f>[1]Setembro22!F24</f>
        <v>3639</v>
      </c>
      <c r="D22" s="15">
        <f>[1]Outubro22!F24</f>
        <v>2349</v>
      </c>
      <c r="E22" s="15">
        <f>[1]Novembro22!F24</f>
        <v>3474</v>
      </c>
      <c r="F22" s="15">
        <f>[1]Dezembro22!F24</f>
        <v>3180</v>
      </c>
      <c r="G22" s="17">
        <f>C22+D22+E22+F22</f>
        <v>12642</v>
      </c>
    </row>
    <row r="23" spans="2:8" s="6" customFormat="1" ht="15" x14ac:dyDescent="0.25">
      <c r="B23" s="14" t="s">
        <v>11</v>
      </c>
      <c r="C23" s="15">
        <f>[1]Setembro22!F25</f>
        <v>0</v>
      </c>
      <c r="D23" s="15">
        <f>[1]Outubro22!F25</f>
        <v>0</v>
      </c>
      <c r="E23" s="15">
        <f>[1]Novembro22!F25</f>
        <v>0</v>
      </c>
      <c r="F23" s="15">
        <f>[1]Dezembro22!F25</f>
        <v>0</v>
      </c>
      <c r="G23" s="16">
        <f>C23+D23+E23+F23</f>
        <v>0</v>
      </c>
    </row>
    <row r="24" spans="2:8" s="6" customFormat="1" ht="15" x14ac:dyDescent="0.25">
      <c r="B24" s="14" t="s">
        <v>12</v>
      </c>
      <c r="C24" s="15">
        <f>[1]Setembro22!F26</f>
        <v>0</v>
      </c>
      <c r="D24" s="15">
        <f>[1]Outubro22!F26</f>
        <v>0</v>
      </c>
      <c r="E24" s="15">
        <f>[1]Novembro22!F26</f>
        <v>57.65</v>
      </c>
      <c r="F24" s="15">
        <f>[1]Dezembro22!F26</f>
        <v>64.05</v>
      </c>
      <c r="G24" s="16">
        <f>C24+D24+E24+F24</f>
        <v>121.69999999999999</v>
      </c>
    </row>
    <row r="25" spans="2:8" s="6" customFormat="1" ht="15" x14ac:dyDescent="0.25">
      <c r="B25" s="14" t="s">
        <v>13</v>
      </c>
      <c r="C25" s="15">
        <f>[1]Setembro22!F27</f>
        <v>0</v>
      </c>
      <c r="D25" s="15">
        <f>[1]Outubro22!F27</f>
        <v>0</v>
      </c>
      <c r="E25" s="15">
        <f>[1]Novembro22!F27</f>
        <v>0</v>
      </c>
      <c r="F25" s="15">
        <f>[1]Dezembro22!F27</f>
        <v>0</v>
      </c>
      <c r="G25" s="16">
        <f>SUM(C25:F25)</f>
        <v>0</v>
      </c>
    </row>
    <row r="26" spans="2:8" s="6" customFormat="1" ht="15" x14ac:dyDescent="0.25">
      <c r="B26" s="18" t="s">
        <v>14</v>
      </c>
      <c r="C26" s="15">
        <f>[1]Setembro22!F28</f>
        <v>3250.02</v>
      </c>
      <c r="D26" s="15">
        <f>[1]Outubro22!F28</f>
        <v>1004.45</v>
      </c>
      <c r="E26" s="15">
        <f>[1]Novembro22!F28</f>
        <v>2900.03</v>
      </c>
      <c r="F26" s="15">
        <f>[1]Dezembro22!F28</f>
        <v>3767.4199999999996</v>
      </c>
      <c r="G26" s="17">
        <f>C26+D26+E26+F26</f>
        <v>10921.92</v>
      </c>
    </row>
    <row r="27" spans="2:8" s="6" customFormat="1" ht="15" x14ac:dyDescent="0.25">
      <c r="B27" s="18" t="s">
        <v>15</v>
      </c>
      <c r="C27" s="15">
        <f>[1]Setembro22!F29</f>
        <v>17772.73</v>
      </c>
      <c r="D27" s="15">
        <f>[1]Outubro22!F29</f>
        <v>14783</v>
      </c>
      <c r="E27" s="15">
        <f>[1]Novembro22!F29</f>
        <v>14654.72</v>
      </c>
      <c r="F27" s="15">
        <f>[1]Dezembro22!F29</f>
        <v>12206.79</v>
      </c>
      <c r="G27" s="17">
        <f>C27+D27+E27+F27</f>
        <v>59417.24</v>
      </c>
    </row>
    <row r="28" spans="2:8" s="6" customFormat="1" ht="15" x14ac:dyDescent="0.25">
      <c r="B28" s="19" t="s">
        <v>16</v>
      </c>
      <c r="C28" s="20">
        <f>SUM(C19:C27)</f>
        <v>678661.75</v>
      </c>
      <c r="D28" s="20">
        <f>SUM(D19:D27)</f>
        <v>672136.45</v>
      </c>
      <c r="E28" s="20">
        <f>SUM(E19:E27)</f>
        <v>675086.4</v>
      </c>
      <c r="F28" s="20">
        <f>SUM(F19:F27)</f>
        <v>667218.27000000014</v>
      </c>
      <c r="G28" s="20">
        <f>SUM(G19:G27)</f>
        <v>2693102.87</v>
      </c>
      <c r="H28" s="21"/>
    </row>
    <row r="29" spans="2:8" s="6" customFormat="1" ht="15" x14ac:dyDescent="0.25">
      <c r="B29" s="22"/>
      <c r="C29" s="22"/>
      <c r="D29" s="22"/>
      <c r="E29" s="22"/>
      <c r="F29" s="22"/>
      <c r="G29" s="22"/>
    </row>
    <row r="30" spans="2:8" s="6" customFormat="1" ht="15" x14ac:dyDescent="0.25">
      <c r="B30" s="11" t="s">
        <v>17</v>
      </c>
      <c r="C30" s="12"/>
      <c r="D30" s="12"/>
      <c r="E30" s="12"/>
      <c r="F30" s="12"/>
      <c r="G30" s="12"/>
    </row>
    <row r="31" spans="2:8" s="6" customFormat="1" ht="15" x14ac:dyDescent="0.25">
      <c r="B31" s="23" t="s">
        <v>18</v>
      </c>
      <c r="C31" s="15">
        <f>[1]Setembro22!F35</f>
        <v>131917.6</v>
      </c>
      <c r="D31" s="15">
        <f>[1]Outubro22!F35</f>
        <v>122811.94</v>
      </c>
      <c r="E31" s="15">
        <f>[1]Novembro22!F35</f>
        <v>102910.76</v>
      </c>
      <c r="F31" s="15">
        <f>[1]Dezembro22!F35</f>
        <v>117330.29</v>
      </c>
      <c r="G31" s="24">
        <f t="shared" ref="G31:G44" si="0">SUM(C31:F31)</f>
        <v>474970.58999999997</v>
      </c>
    </row>
    <row r="32" spans="2:8" s="6" customFormat="1" ht="15" x14ac:dyDescent="0.25">
      <c r="B32" s="23" t="s">
        <v>19</v>
      </c>
      <c r="C32" s="15">
        <f>[1]Setembro22!F36</f>
        <v>80341.34</v>
      </c>
      <c r="D32" s="15">
        <f>[1]Outubro22!F36</f>
        <v>86012.69</v>
      </c>
      <c r="E32" s="15">
        <f>[1]Novembro22!F36</f>
        <v>95943.4</v>
      </c>
      <c r="F32" s="15">
        <f>[1]Dezembro22!F36</f>
        <v>122520.73</v>
      </c>
      <c r="G32" s="25">
        <f t="shared" si="0"/>
        <v>384818.16</v>
      </c>
    </row>
    <row r="33" spans="2:7" s="6" customFormat="1" ht="15" x14ac:dyDescent="0.25">
      <c r="B33" s="23" t="s">
        <v>20</v>
      </c>
      <c r="C33" s="15">
        <f>[1]Setembro22!F37</f>
        <v>161773.09</v>
      </c>
      <c r="D33" s="15">
        <f>[1]Outubro22!F37</f>
        <v>169052.85</v>
      </c>
      <c r="E33" s="15">
        <f>[1]Novembro22!F37</f>
        <v>223601.02</v>
      </c>
      <c r="F33" s="15">
        <f>[1]Dezembro22!F37</f>
        <v>289238.67</v>
      </c>
      <c r="G33" s="17">
        <f t="shared" si="0"/>
        <v>843665.62999999989</v>
      </c>
    </row>
    <row r="34" spans="2:7" s="6" customFormat="1" ht="15" x14ac:dyDescent="0.25">
      <c r="B34" s="23" t="s">
        <v>21</v>
      </c>
      <c r="C34" s="15">
        <f>[1]Setembro22!F38</f>
        <v>3903.15</v>
      </c>
      <c r="D34" s="15">
        <f>[1]Outubro22!F38</f>
        <v>3895.62</v>
      </c>
      <c r="E34" s="15">
        <f>[1]Novembro22!F38</f>
        <v>4508.3900000000003</v>
      </c>
      <c r="F34" s="15">
        <f>[1]Dezembro22!F38</f>
        <v>3785.02</v>
      </c>
      <c r="G34" s="16">
        <f t="shared" si="0"/>
        <v>16092.18</v>
      </c>
    </row>
    <row r="35" spans="2:7" s="6" customFormat="1" ht="15" x14ac:dyDescent="0.25">
      <c r="B35" s="23" t="s">
        <v>22</v>
      </c>
      <c r="C35" s="15">
        <f>[1]Setembro22!F39</f>
        <v>2097.96</v>
      </c>
      <c r="D35" s="15">
        <f>[1]Outubro22!F39</f>
        <v>2058.56</v>
      </c>
      <c r="E35" s="15">
        <f>[1]Novembro22!F39</f>
        <v>2364.4499999999998</v>
      </c>
      <c r="F35" s="15">
        <f>[1]Dezembro22!F39</f>
        <v>2038.86</v>
      </c>
      <c r="G35" s="17">
        <f t="shared" si="0"/>
        <v>8559.83</v>
      </c>
    </row>
    <row r="36" spans="2:7" s="6" customFormat="1" ht="15" x14ac:dyDescent="0.25">
      <c r="B36" s="23" t="s">
        <v>23</v>
      </c>
      <c r="C36" s="15">
        <f>[1]Setembro22!F40</f>
        <v>4553.92</v>
      </c>
      <c r="D36" s="15">
        <f>[1]Outubro22!F40</f>
        <v>4350.01</v>
      </c>
      <c r="E36" s="15">
        <f>[1]Novembro22!F40</f>
        <v>5609.94</v>
      </c>
      <c r="F36" s="15">
        <f>[1]Dezembro22!F40</f>
        <v>5768.5</v>
      </c>
      <c r="G36" s="17">
        <f t="shared" si="0"/>
        <v>20282.37</v>
      </c>
    </row>
    <row r="37" spans="2:7" s="6" customFormat="1" ht="15" x14ac:dyDescent="0.25">
      <c r="B37" s="23" t="s">
        <v>24</v>
      </c>
      <c r="C37" s="15">
        <f>[1]Setembro22!F41</f>
        <v>174150.37</v>
      </c>
      <c r="D37" s="15">
        <f>[1]Outubro22!F41</f>
        <v>170984.33</v>
      </c>
      <c r="E37" s="15">
        <f>[1]Novembro22!F41</f>
        <v>277474.26</v>
      </c>
      <c r="F37" s="15">
        <f>[1]Dezembro22!F41</f>
        <v>207117.08</v>
      </c>
      <c r="G37" s="17">
        <f t="shared" si="0"/>
        <v>829726.03999999992</v>
      </c>
    </row>
    <row r="38" spans="2:7" s="6" customFormat="1" ht="15" x14ac:dyDescent="0.25">
      <c r="B38" s="23" t="s">
        <v>25</v>
      </c>
      <c r="C38" s="15">
        <f>[1]Setembro22!F42</f>
        <v>101082.71</v>
      </c>
      <c r="D38" s="15">
        <f>[1]Outubro22!F42</f>
        <v>117184.32000000001</v>
      </c>
      <c r="E38" s="15">
        <f>[1]Novembro22!F42</f>
        <v>134435.66</v>
      </c>
      <c r="F38" s="15">
        <f>[1]Dezembro22!F42</f>
        <v>161242.87</v>
      </c>
      <c r="G38" s="17">
        <f t="shared" si="0"/>
        <v>513945.56000000006</v>
      </c>
    </row>
    <row r="39" spans="2:7" s="6" customFormat="1" ht="15" x14ac:dyDescent="0.25">
      <c r="B39" s="23" t="s">
        <v>26</v>
      </c>
      <c r="C39" s="15">
        <f>[1]Setembro22!F43</f>
        <v>55656.86</v>
      </c>
      <c r="D39" s="15">
        <f>[1]Outubro22!F43</f>
        <v>58571.03</v>
      </c>
      <c r="E39" s="15">
        <f>[1]Novembro22!F43</f>
        <v>46315.05</v>
      </c>
      <c r="F39" s="15">
        <f>[1]Dezembro22!F43</f>
        <v>23872.43</v>
      </c>
      <c r="G39" s="17">
        <f t="shared" si="0"/>
        <v>184415.37</v>
      </c>
    </row>
    <row r="40" spans="2:7" s="6" customFormat="1" ht="15" x14ac:dyDescent="0.25">
      <c r="B40" s="23" t="s">
        <v>27</v>
      </c>
      <c r="C40" s="15">
        <f>[1]Setembro22!F44</f>
        <v>1375.17</v>
      </c>
      <c r="D40" s="15">
        <f>[1]Outubro22!F44</f>
        <v>1235.42</v>
      </c>
      <c r="E40" s="15">
        <f>[1]Novembro22!F44</f>
        <v>0</v>
      </c>
      <c r="F40" s="15">
        <f>[1]Dezembro22!F44</f>
        <v>0</v>
      </c>
      <c r="G40" s="17">
        <f t="shared" si="0"/>
        <v>2610.59</v>
      </c>
    </row>
    <row r="41" spans="2:7" s="6" customFormat="1" ht="15" x14ac:dyDescent="0.25">
      <c r="B41" s="23" t="s">
        <v>28</v>
      </c>
      <c r="C41" s="15">
        <f>[1]Setembro22!F45</f>
        <v>63583</v>
      </c>
      <c r="D41" s="15">
        <f>[1]Outubro22!F45</f>
        <v>51000</v>
      </c>
      <c r="E41" s="15">
        <f>[1]Novembro22!F45</f>
        <v>0</v>
      </c>
      <c r="F41" s="15">
        <f>[1]Dezembro22!F45</f>
        <v>10860</v>
      </c>
      <c r="G41" s="17">
        <f t="shared" si="0"/>
        <v>125443</v>
      </c>
    </row>
    <row r="42" spans="2:7" s="6" customFormat="1" ht="15" x14ac:dyDescent="0.25">
      <c r="B42" s="23" t="s">
        <v>29</v>
      </c>
      <c r="C42" s="15">
        <f>[1]Setembro22!F46</f>
        <v>2823.9</v>
      </c>
      <c r="D42" s="15">
        <f>[1]Outubro22!F46</f>
        <v>212.15</v>
      </c>
      <c r="E42" s="15">
        <f>[1]Novembro22!F46</f>
        <v>329.46</v>
      </c>
      <c r="F42" s="15">
        <f>[1]Dezembro22!F46</f>
        <v>3312.8</v>
      </c>
      <c r="G42" s="17">
        <f t="shared" si="0"/>
        <v>6678.31</v>
      </c>
    </row>
    <row r="43" spans="2:7" s="6" customFormat="1" ht="15" x14ac:dyDescent="0.25">
      <c r="B43" s="23" t="s">
        <v>30</v>
      </c>
      <c r="C43" s="15">
        <f>[1]Setembro22!F47</f>
        <v>0</v>
      </c>
      <c r="D43" s="15">
        <f>[1]Outubro22!F47</f>
        <v>576.27</v>
      </c>
      <c r="E43" s="15">
        <f>[1]Novembro22!F47</f>
        <v>5360.05</v>
      </c>
      <c r="F43" s="15">
        <f>[1]Dezembro22!F47</f>
        <v>16060.58</v>
      </c>
      <c r="G43" s="16">
        <f t="shared" si="0"/>
        <v>21996.9</v>
      </c>
    </row>
    <row r="44" spans="2:7" s="6" customFormat="1" ht="15" x14ac:dyDescent="0.25">
      <c r="B44" s="23" t="s">
        <v>31</v>
      </c>
      <c r="C44" s="15">
        <f>[1]Setembro22!F48</f>
        <v>14185.01</v>
      </c>
      <c r="D44" s="15">
        <f>[1]Outubro22!F48</f>
        <v>14639.59</v>
      </c>
      <c r="E44" s="15">
        <f>[1]Novembro22!F48</f>
        <v>12712.46</v>
      </c>
      <c r="F44" s="15">
        <f>[1]Dezembro22!F48</f>
        <v>18560.560000000001</v>
      </c>
      <c r="G44" s="26">
        <f t="shared" si="0"/>
        <v>60097.619999999995</v>
      </c>
    </row>
    <row r="45" spans="2:7" s="6" customFormat="1" ht="15" x14ac:dyDescent="0.25">
      <c r="B45" s="19" t="s">
        <v>32</v>
      </c>
      <c r="C45" s="20">
        <f>SUM(C31:C44)</f>
        <v>797444.08000000007</v>
      </c>
      <c r="D45" s="20">
        <f>SUM(D31:D44)</f>
        <v>802584.78000000014</v>
      </c>
      <c r="E45" s="20">
        <f>SUM(E31:E44)</f>
        <v>911564.9</v>
      </c>
      <c r="F45" s="20">
        <f>SUM(F31:F44)</f>
        <v>981708.39</v>
      </c>
      <c r="G45" s="20">
        <f>SUM(G31:G44)</f>
        <v>3493302.15</v>
      </c>
    </row>
    <row r="46" spans="2:7" s="6" customFormat="1" ht="15" x14ac:dyDescent="0.25">
      <c r="B46" s="22"/>
      <c r="C46" s="27"/>
      <c r="D46" s="27"/>
      <c r="E46" s="27"/>
      <c r="F46" s="27"/>
      <c r="G46" s="27"/>
    </row>
    <row r="47" spans="2:7" s="6" customFormat="1" ht="15" x14ac:dyDescent="0.25">
      <c r="B47" s="28" t="s">
        <v>33</v>
      </c>
      <c r="C47" s="29">
        <v>0</v>
      </c>
      <c r="D47" s="29">
        <v>0</v>
      </c>
      <c r="E47" s="29">
        <v>0</v>
      </c>
      <c r="F47" s="29">
        <v>0</v>
      </c>
      <c r="G47" s="29">
        <f>SUM(C47:F47)</f>
        <v>0</v>
      </c>
    </row>
    <row r="48" spans="2:7" s="6" customFormat="1" ht="15" x14ac:dyDescent="0.25">
      <c r="B48" s="22"/>
      <c r="C48" s="27"/>
      <c r="D48" s="27"/>
      <c r="E48" s="27"/>
      <c r="F48" s="27"/>
      <c r="G48" s="27"/>
    </row>
    <row r="49" spans="2:9" s="6" customFormat="1" ht="15" x14ac:dyDescent="0.25">
      <c r="B49" s="28" t="s">
        <v>34</v>
      </c>
      <c r="C49" s="29">
        <v>0</v>
      </c>
      <c r="D49" s="29">
        <v>0</v>
      </c>
      <c r="E49" s="29">
        <v>0</v>
      </c>
      <c r="F49" s="29">
        <v>0</v>
      </c>
      <c r="G49" s="29">
        <f>SUM(C49:F49)</f>
        <v>0</v>
      </c>
    </row>
    <row r="50" spans="2:9" s="6" customFormat="1" ht="15" x14ac:dyDescent="0.25">
      <c r="B50" s="22"/>
      <c r="C50" s="27"/>
      <c r="D50" s="27"/>
      <c r="E50" s="27"/>
      <c r="F50" s="27"/>
      <c r="G50" s="27"/>
    </row>
    <row r="51" spans="2:9" s="6" customFormat="1" ht="15" x14ac:dyDescent="0.25">
      <c r="B51" s="28" t="s">
        <v>35</v>
      </c>
      <c r="C51" s="30">
        <f>C28-C45</f>
        <v>-118782.33000000007</v>
      </c>
      <c r="D51" s="30">
        <f>D28-D45</f>
        <v>-130448.33000000019</v>
      </c>
      <c r="E51" s="30">
        <f>E28-E45</f>
        <v>-236478.5</v>
      </c>
      <c r="F51" s="30">
        <f>F28-F45</f>
        <v>-314490.11999999988</v>
      </c>
      <c r="G51" s="30">
        <f>G28-G45</f>
        <v>-800199.2799999998</v>
      </c>
    </row>
    <row r="52" spans="2:9" s="6" customFormat="1" ht="15" x14ac:dyDescent="0.25">
      <c r="B52" s="22"/>
      <c r="C52" s="27"/>
      <c r="D52" s="27"/>
      <c r="E52" s="27"/>
      <c r="F52" s="27"/>
      <c r="G52" s="27"/>
      <c r="H52" s="31"/>
    </row>
    <row r="53" spans="2:9" ht="13.8" x14ac:dyDescent="0.25">
      <c r="B53" s="32" t="s">
        <v>36</v>
      </c>
      <c r="C53" s="30">
        <f>C16+C28-C45+C49+C47</f>
        <v>1844256.2569999984</v>
      </c>
      <c r="D53" s="30">
        <f>D16+D28-D45+D49</f>
        <v>1713807.9269999983</v>
      </c>
      <c r="E53" s="30">
        <f>E16+E28-E45+E49</f>
        <v>1477329.4269999983</v>
      </c>
      <c r="F53" s="30">
        <f>F16+F28-F45+F49</f>
        <v>1162839.3069999982</v>
      </c>
      <c r="G53" s="30">
        <f>G16+G28-G45+G49+G47</f>
        <v>6198232.9179999921</v>
      </c>
      <c r="H53" s="33"/>
    </row>
    <row r="54" spans="2:9" x14ac:dyDescent="0.25">
      <c r="F54" s="34"/>
      <c r="H54" s="33"/>
    </row>
    <row r="55" spans="2:9" x14ac:dyDescent="0.25">
      <c r="B55" s="35"/>
      <c r="F55" s="34"/>
      <c r="H55" s="33"/>
    </row>
    <row r="56" spans="2:9" x14ac:dyDescent="0.25">
      <c r="F56" s="34"/>
      <c r="H56" s="33"/>
    </row>
    <row r="57" spans="2:9" x14ac:dyDescent="0.25">
      <c r="B57" s="36">
        <v>44946</v>
      </c>
      <c r="C57" s="37"/>
      <c r="E57" s="34"/>
      <c r="F57" s="38"/>
      <c r="G57" s="38"/>
      <c r="H57" s="38"/>
    </row>
    <row r="58" spans="2:9" x14ac:dyDescent="0.25">
      <c r="E58" s="38"/>
      <c r="G58" s="38"/>
      <c r="H58" s="38"/>
      <c r="I58" s="39"/>
    </row>
    <row r="59" spans="2:9" s="38" customFormat="1" x14ac:dyDescent="0.25">
      <c r="B59"/>
      <c r="C59"/>
      <c r="D59"/>
      <c r="E59"/>
    </row>
    <row r="60" spans="2:9" s="38" customFormat="1" ht="11.4" x14ac:dyDescent="0.2">
      <c r="B60" s="33"/>
      <c r="C60" s="33"/>
    </row>
    <row r="61" spans="2:9" s="38" customFormat="1" ht="11.4" x14ac:dyDescent="0.2">
      <c r="B61" s="33"/>
      <c r="C61" s="33"/>
    </row>
    <row r="62" spans="2:9" s="38" customFormat="1" ht="12" x14ac:dyDescent="0.25">
      <c r="B62" s="45" t="s">
        <v>44</v>
      </c>
      <c r="C62" s="46"/>
      <c r="F62" s="51"/>
      <c r="G62" s="51"/>
      <c r="I62" s="33"/>
    </row>
    <row r="63" spans="2:9" s="38" customFormat="1" ht="12" x14ac:dyDescent="0.25">
      <c r="B63" s="40" t="s">
        <v>37</v>
      </c>
      <c r="C63" s="33"/>
      <c r="F63" s="52" t="s">
        <v>38</v>
      </c>
      <c r="G63" s="52"/>
      <c r="I63" s="39"/>
    </row>
    <row r="64" spans="2:9" s="38" customFormat="1" ht="12" x14ac:dyDescent="0.25">
      <c r="B64" s="41" t="s">
        <v>39</v>
      </c>
      <c r="C64" s="42"/>
      <c r="D64" s="43"/>
      <c r="F64" s="48" t="s">
        <v>40</v>
      </c>
      <c r="G64" s="48"/>
      <c r="I64" s="39"/>
    </row>
    <row r="65" spans="2:9" s="38" customFormat="1" ht="12" x14ac:dyDescent="0.25">
      <c r="B65" s="39"/>
      <c r="C65" s="44"/>
      <c r="D65" s="44"/>
      <c r="I65" s="39"/>
    </row>
    <row r="66" spans="2:9" s="38" customFormat="1" ht="12" x14ac:dyDescent="0.25">
      <c r="B66" s="39"/>
      <c r="C66" s="44"/>
      <c r="D66" s="44"/>
    </row>
    <row r="67" spans="2:9" s="38" customFormat="1" ht="12" x14ac:dyDescent="0.25">
      <c r="C67" s="47" t="s">
        <v>41</v>
      </c>
      <c r="D67" s="47"/>
      <c r="E67" s="47"/>
      <c r="F67" s="44"/>
      <c r="G67" s="39"/>
    </row>
    <row r="68" spans="2:9" s="38" customFormat="1" ht="12" x14ac:dyDescent="0.25">
      <c r="C68" s="48" t="s">
        <v>42</v>
      </c>
      <c r="D68" s="48"/>
      <c r="E68" s="48"/>
      <c r="F68" s="44"/>
      <c r="G68" s="44"/>
    </row>
    <row r="69" spans="2:9" s="38" customFormat="1" ht="12" x14ac:dyDescent="0.25">
      <c r="C69" s="48" t="s">
        <v>43</v>
      </c>
      <c r="D69" s="48"/>
      <c r="E69" s="48"/>
      <c r="F69" s="44"/>
      <c r="G69" s="44"/>
    </row>
    <row r="70" spans="2:9" x14ac:dyDescent="0.25">
      <c r="B70" s="35"/>
      <c r="C70" s="38"/>
      <c r="D70" s="44"/>
      <c r="E70" s="44"/>
      <c r="G70" s="38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rintOptions horizontalCentered="1"/>
  <pageMargins left="0.23622047244094491" right="0.23622047244094491" top="0.23622047244094491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3Q22</vt:lpstr>
      <vt:lpstr>'3Q22'!Area_de_impressao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Ricardo</cp:lastModifiedBy>
  <cp:lastPrinted>2023-01-20T17:18:48Z</cp:lastPrinted>
  <dcterms:created xsi:type="dcterms:W3CDTF">2023-01-19T23:42:24Z</dcterms:created>
  <dcterms:modified xsi:type="dcterms:W3CDTF">2023-01-20T19:01:31Z</dcterms:modified>
</cp:coreProperties>
</file>