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 Financeiro\Extratos\Extratos Mensais 2022\04 Extratos Samas Abr 2022\Sec DOAR 1 Quad\1º Relatorio Quadrimestral DOAR SAMAS 2022\"/>
    </mc:Choice>
  </mc:AlternateContent>
  <bookViews>
    <workbookView xWindow="0" yWindow="0" windowWidth="23040" windowHeight="9192"/>
  </bookViews>
  <sheets>
    <sheet name="1Q22" sheetId="1" r:id="rId1"/>
  </sheets>
  <definedNames>
    <definedName name="_xlnm.Print_Area" localSheetId="0">'1Q22'!$B$1:$H$70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7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45" i="1"/>
  <c r="E45" i="1"/>
  <c r="D45" i="1"/>
  <c r="C45" i="1"/>
  <c r="G27" i="1"/>
  <c r="G26" i="1"/>
  <c r="G25" i="1"/>
  <c r="G24" i="1"/>
  <c r="G23" i="1"/>
  <c r="G22" i="1"/>
  <c r="G21" i="1"/>
  <c r="G20" i="1"/>
  <c r="F28" i="1"/>
  <c r="E28" i="1"/>
  <c r="E51" i="1" s="1"/>
  <c r="D28" i="1"/>
  <c r="D51" i="1" s="1"/>
  <c r="G19" i="1"/>
  <c r="G28" i="1" l="1"/>
  <c r="F51" i="1"/>
  <c r="C28" i="1"/>
  <c r="G31" i="1"/>
  <c r="G45" i="1" s="1"/>
  <c r="C53" i="1" l="1"/>
  <c r="D16" i="1" s="1"/>
  <c r="C51" i="1"/>
  <c r="G51" i="1"/>
  <c r="D53" i="1" l="1"/>
  <c r="E16" i="1" s="1"/>
  <c r="E53" i="1" s="1"/>
  <c r="F16" i="1" s="1"/>
  <c r="F53" i="1" s="1"/>
  <c r="G16" i="1" l="1"/>
  <c r="G53" i="1" s="1"/>
</calcChain>
</file>

<file path=xl/sharedStrings.xml><?xml version="1.0" encoding="utf-8"?>
<sst xmlns="http://schemas.openxmlformats.org/spreadsheetml/2006/main" count="45" uniqueCount="45">
  <si>
    <t>ASSOCIAÇÃO MUSEU DE ARTE SACRA DE SÃO PAULO - SAMAS</t>
  </si>
  <si>
    <t>CONTRATO DE GESTÃO Nº  02/2018 RELATORIO RECEITA/DESPESAS - 1º QUADRIMESTRE 2022</t>
  </si>
  <si>
    <t>RELATÓRIO GERENCIAL DO 1º QUADRIMESTRE DE  2022</t>
  </si>
  <si>
    <t>Descrição</t>
  </si>
  <si>
    <t>total do quadrimestre</t>
  </si>
  <si>
    <t>SALDO INICIAL</t>
  </si>
  <si>
    <t>RECEITAS REALIZADAS</t>
  </si>
  <si>
    <t>Créditos de Órgão Público</t>
  </si>
  <si>
    <t>Contribuição Institucional</t>
  </si>
  <si>
    <t>Cessão Onerosa</t>
  </si>
  <si>
    <t>Bilheteria</t>
  </si>
  <si>
    <t>Créditos Doações Diversas</t>
  </si>
  <si>
    <t>Taxas de Inscrição Cursos</t>
  </si>
  <si>
    <t>Patrocinio, Leis de Incentivo, Convenios e Termos de Parceria</t>
  </si>
  <si>
    <t xml:space="preserve">Outros Créditos </t>
  </si>
  <si>
    <t>Créditos Rendim. Aplic. Financeiras</t>
  </si>
  <si>
    <t>TOTAL DAS RECEITAS</t>
  </si>
  <si>
    <t>DESPESAS REALIZADAS</t>
  </si>
  <si>
    <t>Salarios e Encargos - Area Fim - Diretoria</t>
  </si>
  <si>
    <t>Salarios e Encargos - Area Meio - Demais</t>
  </si>
  <si>
    <t>Salarios e Encargos - Area Fim - Demais</t>
  </si>
  <si>
    <t>Salarios e Encargos - Area Meio - Estagiarios</t>
  </si>
  <si>
    <t>Salarios e Encargos -  Area Fim - Estagiarios</t>
  </si>
  <si>
    <t>Salarios e Encargos -  Area Fim - Aprendizes</t>
  </si>
  <si>
    <t>Prestadores de Serviços</t>
  </si>
  <si>
    <t>Custos Administrativos</t>
  </si>
  <si>
    <t>Programa de Edificações: Conservação Manut. e Segurança</t>
  </si>
  <si>
    <t>Programa de Acervo: Conservação, Documentação e Pesquisa</t>
  </si>
  <si>
    <t>Programa de exposições e programação Cultural</t>
  </si>
  <si>
    <t>Programa de serviço educativo e projetos especiais</t>
  </si>
  <si>
    <t>Programa de Ações de Apoio ao SISEM  -  SP</t>
  </si>
  <si>
    <t>Programa de Comunicação</t>
  </si>
  <si>
    <t>TOTAL DAS DESPESAS</t>
  </si>
  <si>
    <t>TRANSFERÊNCIA SALDO PRONAC</t>
  </si>
  <si>
    <t>ADIANTAMENTOS</t>
  </si>
  <si>
    <t>SALDO MENSAL</t>
  </si>
  <si>
    <t>SALDO ACUMULADO</t>
  </si>
  <si>
    <t>___________________________________</t>
  </si>
  <si>
    <t>Luiz Henrique Marcon Neves</t>
  </si>
  <si>
    <t>José Carlos Reis Marçal de Barros</t>
  </si>
  <si>
    <t>Diretor de Planejamento e Gestão</t>
  </si>
  <si>
    <t>Diretor Executivo</t>
  </si>
  <si>
    <t>Rogério Gerlah Paganatto</t>
  </si>
  <si>
    <t>CPF 129306908-60</t>
  </si>
  <si>
    <t>CRC 1SP131987/O-3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</si>
</sst>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(* #,##0.00_);_(* \(#,##0.00\);_(* \-??_);_(@_)"/>
    <numFmt numFmtId="166" formatCode="#,##0.00_ ;\-#,##0.00\ "/>
    <numFmt numFmtId="167" formatCode="_(&quot;R$ &quot;* #,##0.00_);_(&quot;R$ &quot;* \(#,##0.00\);_(&quot;R$ &quot;* \-??_);_(@_)"/>
    <numFmt numFmtId="168" formatCode="&quot;São Paulo, &quot;dd&quot; de &quot;mmmm&quot; de &quot;yyyy\.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165" fontId="3" fillId="0" borderId="6" xfId="1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center"/>
    </xf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166" fontId="0" fillId="0" borderId="8" xfId="0" applyNumberFormat="1" applyFont="1" applyBorder="1"/>
    <xf numFmtId="166" fontId="0" fillId="0" borderId="6" xfId="0" applyNumberFormat="1" applyFont="1" applyBorder="1"/>
    <xf numFmtId="165" fontId="1" fillId="0" borderId="6" xfId="1" applyNumberFormat="1" applyFill="1" applyBorder="1" applyAlignment="1" applyProtection="1">
      <alignment horizontal="right"/>
    </xf>
    <xf numFmtId="0" fontId="4" fillId="0" borderId="5" xfId="0" applyFont="1" applyBorder="1" applyAlignment="1">
      <alignment horizontal="left"/>
    </xf>
    <xf numFmtId="0" fontId="4" fillId="2" borderId="2" xfId="0" applyFont="1" applyFill="1" applyBorder="1"/>
    <xf numFmtId="165" fontId="3" fillId="3" borderId="9" xfId="1" applyNumberFormat="1" applyFont="1" applyFill="1" applyBorder="1" applyAlignment="1" applyProtection="1">
      <alignment horizontal="right"/>
    </xf>
    <xf numFmtId="167" fontId="5" fillId="0" borderId="0" xfId="0" applyNumberFormat="1" applyFont="1"/>
    <xf numFmtId="0" fontId="6" fillId="0" borderId="0" xfId="0" applyFont="1"/>
    <xf numFmtId="164" fontId="4" fillId="0" borderId="6" xfId="1" applyFont="1" applyBorder="1" applyAlignment="1"/>
    <xf numFmtId="165" fontId="1" fillId="0" borderId="9" xfId="1" applyNumberFormat="1" applyFill="1" applyBorder="1" applyAlignment="1" applyProtection="1">
      <alignment horizontal="right"/>
    </xf>
    <xf numFmtId="165" fontId="1" fillId="0" borderId="10" xfId="1" applyNumberFormat="1" applyFill="1" applyBorder="1" applyAlignment="1" applyProtection="1">
      <alignment horizontal="right"/>
    </xf>
    <xf numFmtId="165" fontId="1" fillId="0" borderId="11" xfId="1" applyNumberFormat="1" applyFill="1" applyBorder="1" applyAlignment="1" applyProtection="1">
      <alignment horizontal="right"/>
    </xf>
    <xf numFmtId="0" fontId="0" fillId="0" borderId="0" xfId="0" applyFont="1"/>
    <xf numFmtId="0" fontId="4" fillId="2" borderId="5" xfId="0" applyFont="1" applyFill="1" applyBorder="1"/>
    <xf numFmtId="166" fontId="3" fillId="3" borderId="6" xfId="0" applyNumberFormat="1" applyFont="1" applyFill="1" applyBorder="1"/>
    <xf numFmtId="165" fontId="3" fillId="3" borderId="6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4" fillId="2" borderId="6" xfId="0" applyFont="1" applyFill="1" applyBorder="1"/>
    <xf numFmtId="0" fontId="7" fillId="0" borderId="0" xfId="0" applyFont="1" applyBorder="1"/>
    <xf numFmtId="167" fontId="0" fillId="0" borderId="0" xfId="0" applyNumberFormat="1"/>
    <xf numFmtId="0" fontId="3" fillId="0" borderId="0" xfId="0" applyFont="1" applyFill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4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38100</xdr:rowOff>
    </xdr:from>
    <xdr:to>
      <xdr:col>1</xdr:col>
      <xdr:colOff>2552700</xdr:colOff>
      <xdr:row>6</xdr:row>
      <xdr:rowOff>104775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38100"/>
          <a:ext cx="2305050" cy="1072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0</xdr:row>
      <xdr:rowOff>85725</xdr:rowOff>
    </xdr:from>
    <xdr:to>
      <xdr:col>6</xdr:col>
      <xdr:colOff>885825</xdr:colOff>
      <xdr:row>6</xdr:row>
      <xdr:rowOff>57150</xdr:rowOff>
    </xdr:to>
    <xdr:pic>
      <xdr:nvPicPr>
        <xdr:cNvPr id="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89745" y="85725"/>
          <a:ext cx="1714500" cy="97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7:I70"/>
  <sheetViews>
    <sheetView showGridLines="0" tabSelected="1" workbookViewId="0">
      <selection activeCell="C31" sqref="C31"/>
    </sheetView>
  </sheetViews>
  <sheetFormatPr defaultRowHeight="13.2" x14ac:dyDescent="0.25"/>
  <cols>
    <col min="2" max="2" width="67.44140625" bestFit="1" customWidth="1"/>
    <col min="3" max="3" width="18.33203125" bestFit="1" customWidth="1"/>
    <col min="4" max="5" width="18" bestFit="1" customWidth="1"/>
    <col min="6" max="6" width="18.33203125" bestFit="1" customWidth="1"/>
    <col min="7" max="7" width="23.109375" bestFit="1" customWidth="1"/>
  </cols>
  <sheetData>
    <row r="7" spans="2:8" ht="13.8" thickBot="1" x14ac:dyDescent="0.3">
      <c r="B7" s="1"/>
      <c r="C7" s="1"/>
      <c r="D7" s="1"/>
      <c r="E7" s="1"/>
      <c r="F7" s="1"/>
      <c r="G7" s="1"/>
    </row>
    <row r="8" spans="2:8" ht="13.8" thickTop="1" x14ac:dyDescent="0.25"/>
    <row r="9" spans="2:8" ht="16.8" x14ac:dyDescent="0.3">
      <c r="B9" s="2" t="s">
        <v>0</v>
      </c>
      <c r="C9" s="2"/>
      <c r="D9" s="2"/>
      <c r="E9" s="2"/>
      <c r="F9" s="2"/>
      <c r="G9" s="2"/>
      <c r="H9" s="2"/>
    </row>
    <row r="10" spans="2:8" x14ac:dyDescent="0.25">
      <c r="B10" s="3" t="s">
        <v>1</v>
      </c>
      <c r="C10" s="3"/>
      <c r="D10" s="3"/>
      <c r="E10" s="3"/>
      <c r="F10" s="3"/>
      <c r="G10" s="3"/>
      <c r="H10" s="3"/>
    </row>
    <row r="12" spans="2:8" ht="16.8" x14ac:dyDescent="0.3">
      <c r="B12" s="2" t="s">
        <v>2</v>
      </c>
      <c r="C12" s="2"/>
      <c r="D12" s="2"/>
      <c r="E12" s="2"/>
      <c r="F12" s="2"/>
      <c r="G12" s="2"/>
      <c r="H12" s="2"/>
    </row>
    <row r="13" spans="2:8" x14ac:dyDescent="0.25">
      <c r="B13" s="4"/>
      <c r="C13" s="4"/>
    </row>
    <row r="14" spans="2:8" s="8" customFormat="1" ht="15" x14ac:dyDescent="0.25">
      <c r="B14" s="5" t="s">
        <v>3</v>
      </c>
      <c r="C14" s="6">
        <v>44562</v>
      </c>
      <c r="D14" s="6">
        <v>44593</v>
      </c>
      <c r="E14" s="6">
        <v>44621</v>
      </c>
      <c r="F14" s="6">
        <v>44652</v>
      </c>
      <c r="G14" s="7" t="s">
        <v>4</v>
      </c>
    </row>
    <row r="15" spans="2:8" s="8" customFormat="1" ht="15" x14ac:dyDescent="0.25">
      <c r="B15" s="9"/>
      <c r="C15" s="9"/>
      <c r="D15" s="9"/>
      <c r="E15" s="9"/>
      <c r="F15" s="9"/>
      <c r="G15" s="9"/>
    </row>
    <row r="16" spans="2:8" s="8" customFormat="1" ht="15" x14ac:dyDescent="0.25">
      <c r="B16" s="10" t="s">
        <v>5</v>
      </c>
      <c r="C16" s="11">
        <v>2478418.15</v>
      </c>
      <c r="D16" s="11">
        <f>C53</f>
        <v>2521137.75</v>
      </c>
      <c r="E16" s="11">
        <f>D53</f>
        <v>2574426.2400000002</v>
      </c>
      <c r="F16" s="11">
        <f>E53</f>
        <v>2554721.7599999998</v>
      </c>
      <c r="G16" s="11">
        <f>SUM(C16:F16)</f>
        <v>10128703.9</v>
      </c>
    </row>
    <row r="17" spans="2:8" s="8" customFormat="1" ht="15" x14ac:dyDescent="0.25">
      <c r="B17" s="12"/>
      <c r="C17" s="12"/>
      <c r="D17" s="12"/>
      <c r="E17" s="12"/>
      <c r="F17" s="12"/>
      <c r="G17" s="12"/>
    </row>
    <row r="18" spans="2:8" s="8" customFormat="1" ht="15" x14ac:dyDescent="0.25">
      <c r="B18" s="13" t="s">
        <v>6</v>
      </c>
      <c r="C18" s="14"/>
      <c r="D18" s="14"/>
      <c r="E18" s="14"/>
      <c r="F18" s="15"/>
      <c r="G18" s="14"/>
    </row>
    <row r="19" spans="2:8" s="8" customFormat="1" ht="15" x14ac:dyDescent="0.25">
      <c r="B19" s="16" t="s">
        <v>7</v>
      </c>
      <c r="C19" s="17">
        <v>623333</v>
      </c>
      <c r="D19" s="17">
        <v>623333.66</v>
      </c>
      <c r="E19" s="17">
        <v>623333.32999999996</v>
      </c>
      <c r="F19" s="17">
        <v>654000</v>
      </c>
      <c r="G19" s="18">
        <f>SUM(C19:F19)</f>
        <v>2523999.9900000002</v>
      </c>
    </row>
    <row r="20" spans="2:8" s="8" customFormat="1" ht="15" x14ac:dyDescent="0.25">
      <c r="B20" s="16" t="s">
        <v>8</v>
      </c>
      <c r="C20" s="17">
        <v>23.81</v>
      </c>
      <c r="D20" s="17">
        <v>76.81</v>
      </c>
      <c r="E20" s="17">
        <v>12.81</v>
      </c>
      <c r="F20" s="17">
        <v>0</v>
      </c>
      <c r="G20" s="18">
        <f>SUM(C20:F20)</f>
        <v>113.43</v>
      </c>
    </row>
    <row r="21" spans="2:8" s="8" customFormat="1" ht="15" x14ac:dyDescent="0.25">
      <c r="B21" s="16" t="s">
        <v>9</v>
      </c>
      <c r="C21" s="17">
        <v>0</v>
      </c>
      <c r="D21" s="17">
        <v>400</v>
      </c>
      <c r="E21" s="17">
        <v>800</v>
      </c>
      <c r="F21" s="17">
        <v>0</v>
      </c>
      <c r="G21" s="18">
        <f>C21+D21+E21+F21</f>
        <v>1200</v>
      </c>
    </row>
    <row r="22" spans="2:8" s="8" customFormat="1" ht="15" x14ac:dyDescent="0.25">
      <c r="B22" s="16" t="s">
        <v>10</v>
      </c>
      <c r="C22" s="17">
        <v>3711</v>
      </c>
      <c r="D22" s="17">
        <v>1485</v>
      </c>
      <c r="E22" s="17">
        <v>3243</v>
      </c>
      <c r="F22" s="17">
        <v>3669</v>
      </c>
      <c r="G22" s="19">
        <f>C22+D22+E22+F22</f>
        <v>12108</v>
      </c>
    </row>
    <row r="23" spans="2:8" s="8" customFormat="1" ht="15" x14ac:dyDescent="0.25">
      <c r="B23" s="16" t="s">
        <v>11</v>
      </c>
      <c r="C23" s="17">
        <v>0</v>
      </c>
      <c r="D23" s="17">
        <v>0</v>
      </c>
      <c r="E23" s="17">
        <v>0</v>
      </c>
      <c r="F23" s="17">
        <v>2000</v>
      </c>
      <c r="G23" s="18">
        <f>C23+D23+E23+F23</f>
        <v>2000</v>
      </c>
    </row>
    <row r="24" spans="2:8" s="8" customFormat="1" ht="15" x14ac:dyDescent="0.25">
      <c r="B24" s="16" t="s">
        <v>12</v>
      </c>
      <c r="C24" s="17">
        <v>0</v>
      </c>
      <c r="D24" s="17">
        <v>0</v>
      </c>
      <c r="E24" s="17">
        <v>0</v>
      </c>
      <c r="F24" s="17">
        <v>0</v>
      </c>
      <c r="G24" s="18">
        <f>C24+D24+E24+F24</f>
        <v>0</v>
      </c>
    </row>
    <row r="25" spans="2:8" s="8" customFormat="1" ht="15" x14ac:dyDescent="0.25">
      <c r="B25" s="16" t="s">
        <v>13</v>
      </c>
      <c r="C25" s="17">
        <v>0</v>
      </c>
      <c r="D25" s="17">
        <v>0</v>
      </c>
      <c r="E25" s="17">
        <v>0</v>
      </c>
      <c r="F25" s="17">
        <v>0</v>
      </c>
      <c r="G25" s="18">
        <f>SUM(C25:F25)</f>
        <v>0</v>
      </c>
    </row>
    <row r="26" spans="2:8" s="8" customFormat="1" ht="15" x14ac:dyDescent="0.25">
      <c r="B26" s="20" t="s">
        <v>14</v>
      </c>
      <c r="C26" s="17">
        <v>4499.2700000000004</v>
      </c>
      <c r="D26" s="17">
        <v>1748.8899999999999</v>
      </c>
      <c r="E26" s="17">
        <v>1967.86</v>
      </c>
      <c r="F26" s="17">
        <v>4082.54</v>
      </c>
      <c r="G26" s="19">
        <f>C26+D26+E26+F26</f>
        <v>12298.560000000001</v>
      </c>
    </row>
    <row r="27" spans="2:8" s="8" customFormat="1" ht="15" x14ac:dyDescent="0.25">
      <c r="B27" s="20" t="s">
        <v>15</v>
      </c>
      <c r="C27" s="17">
        <v>14675.18</v>
      </c>
      <c r="D27" s="17">
        <v>16366.16</v>
      </c>
      <c r="E27" s="17">
        <v>20695.169999999998</v>
      </c>
      <c r="F27" s="17">
        <v>17976.97</v>
      </c>
      <c r="G27" s="19">
        <f>C27+D27+E27+F27</f>
        <v>69713.48</v>
      </c>
    </row>
    <row r="28" spans="2:8" s="8" customFormat="1" ht="15" x14ac:dyDescent="0.25">
      <c r="B28" s="21" t="s">
        <v>16</v>
      </c>
      <c r="C28" s="22">
        <f>SUM(C19:C27)</f>
        <v>646242.26000000013</v>
      </c>
      <c r="D28" s="22">
        <f>SUM(D19:D27)</f>
        <v>643410.52000000014</v>
      </c>
      <c r="E28" s="22">
        <f>SUM(E19:E27)</f>
        <v>650052.17000000004</v>
      </c>
      <c r="F28" s="22">
        <f>SUM(F19:F27)</f>
        <v>681728.51</v>
      </c>
      <c r="G28" s="22">
        <f>SUM(G19:G27)</f>
        <v>2621433.4600000004</v>
      </c>
      <c r="H28" s="23"/>
    </row>
    <row r="29" spans="2:8" s="8" customFormat="1" ht="15" x14ac:dyDescent="0.25">
      <c r="B29" s="24"/>
      <c r="C29" s="24"/>
      <c r="D29" s="24"/>
      <c r="E29" s="24"/>
      <c r="F29" s="24"/>
      <c r="G29" s="24"/>
    </row>
    <row r="30" spans="2:8" s="8" customFormat="1" ht="15" x14ac:dyDescent="0.25">
      <c r="B30" s="13" t="s">
        <v>17</v>
      </c>
      <c r="C30" s="14"/>
      <c r="D30" s="14"/>
      <c r="E30" s="14"/>
      <c r="F30" s="14"/>
      <c r="G30" s="14"/>
    </row>
    <row r="31" spans="2:8" s="8" customFormat="1" ht="15" x14ac:dyDescent="0.25">
      <c r="B31" s="25" t="s">
        <v>18</v>
      </c>
      <c r="C31" s="17">
        <v>77338.11</v>
      </c>
      <c r="D31" s="17">
        <v>69904.399999999994</v>
      </c>
      <c r="E31" s="17">
        <v>69939.25</v>
      </c>
      <c r="F31" s="17">
        <v>69784.25</v>
      </c>
      <c r="G31" s="26">
        <f t="shared" ref="G31:G44" si="0">SUM(C31:F31)</f>
        <v>286966.01</v>
      </c>
    </row>
    <row r="32" spans="2:8" s="8" customFormat="1" ht="15" x14ac:dyDescent="0.25">
      <c r="B32" s="25" t="s">
        <v>19</v>
      </c>
      <c r="C32" s="17">
        <v>77683.06</v>
      </c>
      <c r="D32" s="17">
        <v>78901.38</v>
      </c>
      <c r="E32" s="17">
        <v>81389.41</v>
      </c>
      <c r="F32" s="17">
        <v>75732.429999999993</v>
      </c>
      <c r="G32" s="27">
        <f t="shared" si="0"/>
        <v>313706.28000000003</v>
      </c>
    </row>
    <row r="33" spans="2:7" s="8" customFormat="1" ht="15" x14ac:dyDescent="0.25">
      <c r="B33" s="25" t="s">
        <v>20</v>
      </c>
      <c r="C33" s="17">
        <v>154836.51</v>
      </c>
      <c r="D33" s="17">
        <v>142315.35</v>
      </c>
      <c r="E33" s="17">
        <v>140041.54999999999</v>
      </c>
      <c r="F33" s="17">
        <v>159069.01999999999</v>
      </c>
      <c r="G33" s="19">
        <f t="shared" si="0"/>
        <v>596262.42999999993</v>
      </c>
    </row>
    <row r="34" spans="2:7" s="8" customFormat="1" ht="15" x14ac:dyDescent="0.25">
      <c r="B34" s="25" t="s">
        <v>21</v>
      </c>
      <c r="C34" s="17">
        <v>0</v>
      </c>
      <c r="D34" s="17">
        <v>0</v>
      </c>
      <c r="E34" s="17">
        <v>0</v>
      </c>
      <c r="F34" s="17">
        <v>0</v>
      </c>
      <c r="G34" s="18">
        <f t="shared" si="0"/>
        <v>0</v>
      </c>
    </row>
    <row r="35" spans="2:7" s="8" customFormat="1" ht="15" x14ac:dyDescent="0.25">
      <c r="B35" s="25" t="s">
        <v>22</v>
      </c>
      <c r="C35" s="17">
        <v>1863.81</v>
      </c>
      <c r="D35" s="17">
        <v>1828.08</v>
      </c>
      <c r="E35" s="17">
        <v>1856.46</v>
      </c>
      <c r="F35" s="17">
        <v>3167.26</v>
      </c>
      <c r="G35" s="19">
        <f t="shared" si="0"/>
        <v>8715.61</v>
      </c>
    </row>
    <row r="36" spans="2:7" s="8" customFormat="1" ht="15" x14ac:dyDescent="0.25">
      <c r="B36" s="25" t="s">
        <v>23</v>
      </c>
      <c r="C36" s="17">
        <v>4080.87</v>
      </c>
      <c r="D36" s="17">
        <v>4773.76</v>
      </c>
      <c r="E36" s="17">
        <v>2392.27</v>
      </c>
      <c r="F36" s="17">
        <v>3920.33</v>
      </c>
      <c r="G36" s="19">
        <f t="shared" si="0"/>
        <v>15167.230000000001</v>
      </c>
    </row>
    <row r="37" spans="2:7" s="8" customFormat="1" ht="15" x14ac:dyDescent="0.25">
      <c r="B37" s="25" t="s">
        <v>24</v>
      </c>
      <c r="C37" s="17">
        <v>121674.15</v>
      </c>
      <c r="D37" s="17">
        <v>132594.04999999999</v>
      </c>
      <c r="E37" s="17">
        <v>152332.14000000001</v>
      </c>
      <c r="F37" s="17">
        <v>123960.53</v>
      </c>
      <c r="G37" s="19">
        <f t="shared" si="0"/>
        <v>530560.87</v>
      </c>
    </row>
    <row r="38" spans="2:7" s="8" customFormat="1" ht="15" x14ac:dyDescent="0.25">
      <c r="B38" s="25" t="s">
        <v>25</v>
      </c>
      <c r="C38" s="17">
        <v>100031.63</v>
      </c>
      <c r="D38" s="17">
        <v>96467.79</v>
      </c>
      <c r="E38" s="17">
        <v>110113.5</v>
      </c>
      <c r="F38" s="17">
        <v>103658.15</v>
      </c>
      <c r="G38" s="19">
        <f t="shared" si="0"/>
        <v>410271.06999999995</v>
      </c>
    </row>
    <row r="39" spans="2:7" s="8" customFormat="1" ht="15" x14ac:dyDescent="0.25">
      <c r="B39" s="25" t="s">
        <v>26</v>
      </c>
      <c r="C39" s="17">
        <v>20517.91</v>
      </c>
      <c r="D39" s="17">
        <v>19356.95</v>
      </c>
      <c r="E39" s="17">
        <v>59935.92</v>
      </c>
      <c r="F39" s="17">
        <v>180994.93</v>
      </c>
      <c r="G39" s="19">
        <f t="shared" si="0"/>
        <v>280805.70999999996</v>
      </c>
    </row>
    <row r="40" spans="2:7" s="8" customFormat="1" ht="15" x14ac:dyDescent="0.25">
      <c r="B40" s="25" t="s">
        <v>27</v>
      </c>
      <c r="C40" s="17">
        <v>5437.93</v>
      </c>
      <c r="D40" s="17">
        <v>1713.67</v>
      </c>
      <c r="E40" s="17">
        <v>0</v>
      </c>
      <c r="F40" s="17">
        <v>4195.74</v>
      </c>
      <c r="G40" s="19">
        <f t="shared" si="0"/>
        <v>11347.34</v>
      </c>
    </row>
    <row r="41" spans="2:7" s="8" customFormat="1" ht="15" x14ac:dyDescent="0.25">
      <c r="B41" s="25" t="s">
        <v>28</v>
      </c>
      <c r="C41" s="17">
        <v>36469.9</v>
      </c>
      <c r="D41" s="17">
        <v>30000</v>
      </c>
      <c r="E41" s="17">
        <v>30000</v>
      </c>
      <c r="F41" s="17">
        <v>8950.9</v>
      </c>
      <c r="G41" s="19">
        <f t="shared" si="0"/>
        <v>105420.79999999999</v>
      </c>
    </row>
    <row r="42" spans="2:7" s="8" customFormat="1" ht="15" x14ac:dyDescent="0.25">
      <c r="B42" s="25" t="s">
        <v>29</v>
      </c>
      <c r="C42" s="17">
        <v>1205.8900000000001</v>
      </c>
      <c r="D42" s="17">
        <v>188.61</v>
      </c>
      <c r="E42" s="17">
        <v>467.14</v>
      </c>
      <c r="F42" s="17">
        <v>47.97</v>
      </c>
      <c r="G42" s="19">
        <f t="shared" si="0"/>
        <v>1909.61</v>
      </c>
    </row>
    <row r="43" spans="2:7" s="8" customFormat="1" ht="15" x14ac:dyDescent="0.25">
      <c r="B43" s="25" t="s">
        <v>30</v>
      </c>
      <c r="C43" s="17">
        <v>0</v>
      </c>
      <c r="D43" s="17">
        <v>0</v>
      </c>
      <c r="E43" s="17">
        <v>0</v>
      </c>
      <c r="F43" s="17">
        <v>1005.9</v>
      </c>
      <c r="G43" s="18">
        <f t="shared" si="0"/>
        <v>1005.9</v>
      </c>
    </row>
    <row r="44" spans="2:7" s="8" customFormat="1" ht="15" x14ac:dyDescent="0.25">
      <c r="B44" s="25" t="s">
        <v>31</v>
      </c>
      <c r="C44" s="17">
        <v>2382.89</v>
      </c>
      <c r="D44" s="17">
        <v>12077.99</v>
      </c>
      <c r="E44" s="17">
        <v>21289.01</v>
      </c>
      <c r="F44" s="17">
        <v>13321.14</v>
      </c>
      <c r="G44" s="28">
        <f t="shared" si="0"/>
        <v>49071.03</v>
      </c>
    </row>
    <row r="45" spans="2:7" s="8" customFormat="1" ht="15" x14ac:dyDescent="0.25">
      <c r="B45" s="21" t="s">
        <v>32</v>
      </c>
      <c r="C45" s="22">
        <f>SUM(C31:C44)</f>
        <v>603522.66000000015</v>
      </c>
      <c r="D45" s="22">
        <f>SUM(D31:D44)</f>
        <v>590122.03</v>
      </c>
      <c r="E45" s="22">
        <f>SUM(E31:E44)</f>
        <v>669756.65000000014</v>
      </c>
      <c r="F45" s="22">
        <f>SUM(F31:F44)</f>
        <v>747808.54999999993</v>
      </c>
      <c r="G45" s="22">
        <f>SUM(G31:G44)</f>
        <v>2611209.8899999992</v>
      </c>
    </row>
    <row r="46" spans="2:7" s="8" customFormat="1" ht="15" x14ac:dyDescent="0.25">
      <c r="B46" s="24"/>
      <c r="C46" s="29"/>
      <c r="D46" s="29"/>
      <c r="E46" s="29"/>
      <c r="F46" s="29"/>
      <c r="G46" s="29"/>
    </row>
    <row r="47" spans="2:7" s="8" customFormat="1" ht="15" x14ac:dyDescent="0.25">
      <c r="B47" s="30" t="s">
        <v>33</v>
      </c>
      <c r="C47" s="31">
        <v>0</v>
      </c>
      <c r="D47" s="31">
        <v>0</v>
      </c>
      <c r="E47" s="31">
        <v>0</v>
      </c>
      <c r="F47" s="31">
        <v>0</v>
      </c>
      <c r="G47" s="31">
        <f>SUM(C47:F47)</f>
        <v>0</v>
      </c>
    </row>
    <row r="48" spans="2:7" s="8" customFormat="1" ht="15" x14ac:dyDescent="0.25">
      <c r="B48" s="24"/>
      <c r="C48" s="29"/>
      <c r="D48" s="29"/>
      <c r="E48" s="29"/>
      <c r="F48" s="29"/>
      <c r="G48" s="29"/>
    </row>
    <row r="49" spans="2:9" s="8" customFormat="1" ht="15" x14ac:dyDescent="0.25">
      <c r="B49" s="30" t="s">
        <v>34</v>
      </c>
      <c r="C49" s="31">
        <v>0</v>
      </c>
      <c r="D49" s="31">
        <v>0</v>
      </c>
      <c r="E49" s="31">
        <v>0</v>
      </c>
      <c r="F49" s="31">
        <v>0</v>
      </c>
      <c r="G49" s="31">
        <f>SUM(C49:F49)</f>
        <v>0</v>
      </c>
    </row>
    <row r="50" spans="2:9" s="8" customFormat="1" ht="15" x14ac:dyDescent="0.25">
      <c r="B50" s="24"/>
      <c r="C50" s="29"/>
      <c r="D50" s="29"/>
      <c r="E50" s="29"/>
      <c r="F50" s="29"/>
      <c r="G50" s="29"/>
    </row>
    <row r="51" spans="2:9" s="8" customFormat="1" ht="15" x14ac:dyDescent="0.25">
      <c r="B51" s="30" t="s">
        <v>35</v>
      </c>
      <c r="C51" s="32">
        <f>C28-C45</f>
        <v>42719.599999999977</v>
      </c>
      <c r="D51" s="32">
        <f>D28-D45</f>
        <v>53288.490000000107</v>
      </c>
      <c r="E51" s="32">
        <f>E28-E45</f>
        <v>-19704.480000000098</v>
      </c>
      <c r="F51" s="32">
        <f>F28-F45</f>
        <v>-66080.039999999921</v>
      </c>
      <c r="G51" s="32">
        <f>G28-G45</f>
        <v>10223.570000001229</v>
      </c>
    </row>
    <row r="52" spans="2:9" s="8" customFormat="1" ht="15" x14ac:dyDescent="0.25">
      <c r="B52" s="24"/>
      <c r="C52" s="29"/>
      <c r="D52" s="29"/>
      <c r="E52" s="29"/>
      <c r="F52" s="29"/>
      <c r="G52" s="29"/>
      <c r="H52" s="33"/>
    </row>
    <row r="53" spans="2:9" ht="13.8" x14ac:dyDescent="0.25">
      <c r="B53" s="34" t="s">
        <v>36</v>
      </c>
      <c r="C53" s="32">
        <f>C16+C28-C45+C49+C47</f>
        <v>2521137.75</v>
      </c>
      <c r="D53" s="32">
        <f>D16+D28-D45+D49</f>
        <v>2574426.2400000002</v>
      </c>
      <c r="E53" s="32">
        <f>E16+E28-E45+E49</f>
        <v>2554721.7599999998</v>
      </c>
      <c r="F53" s="32">
        <f>F16+F28-F45+F49</f>
        <v>2488641.7199999997</v>
      </c>
      <c r="G53" s="32">
        <f>G16+G28-G45+G49+G47</f>
        <v>10138927.470000003</v>
      </c>
      <c r="H53" s="35"/>
    </row>
    <row r="54" spans="2:9" x14ac:dyDescent="0.25">
      <c r="F54" s="36"/>
      <c r="H54" s="35"/>
    </row>
    <row r="55" spans="2:9" x14ac:dyDescent="0.25">
      <c r="B55" s="37"/>
      <c r="F55" s="36"/>
      <c r="H55" s="35"/>
    </row>
    <row r="56" spans="2:9" x14ac:dyDescent="0.25">
      <c r="F56" s="36"/>
      <c r="H56" s="35"/>
    </row>
    <row r="57" spans="2:9" x14ac:dyDescent="0.25">
      <c r="B57" s="38">
        <v>44691</v>
      </c>
      <c r="C57" s="39"/>
      <c r="E57" s="36"/>
      <c r="F57" s="40"/>
      <c r="G57" s="40"/>
      <c r="H57" s="40"/>
    </row>
    <row r="58" spans="2:9" x14ac:dyDescent="0.25">
      <c r="E58" s="40"/>
      <c r="G58" s="40"/>
      <c r="H58" s="40"/>
      <c r="I58" s="41"/>
    </row>
    <row r="59" spans="2:9" s="40" customFormat="1" x14ac:dyDescent="0.25">
      <c r="B59"/>
      <c r="C59"/>
      <c r="D59"/>
      <c r="E59"/>
    </row>
    <row r="60" spans="2:9" s="40" customFormat="1" ht="11.4" x14ac:dyDescent="0.2">
      <c r="B60" s="35"/>
      <c r="C60" s="35"/>
    </row>
    <row r="61" spans="2:9" s="40" customFormat="1" ht="11.4" x14ac:dyDescent="0.2">
      <c r="B61" s="35"/>
      <c r="C61" s="35"/>
    </row>
    <row r="62" spans="2:9" s="40" customFormat="1" ht="11.4" x14ac:dyDescent="0.2">
      <c r="B62" s="42" t="s">
        <v>37</v>
      </c>
      <c r="C62" s="35"/>
      <c r="F62" s="43"/>
      <c r="G62" s="43"/>
      <c r="I62" s="35"/>
    </row>
    <row r="63" spans="2:9" s="40" customFormat="1" ht="12" x14ac:dyDescent="0.25">
      <c r="B63" s="44" t="s">
        <v>38</v>
      </c>
      <c r="C63" s="35"/>
      <c r="F63" s="45" t="s">
        <v>39</v>
      </c>
      <c r="G63" s="45"/>
      <c r="I63" s="41"/>
    </row>
    <row r="64" spans="2:9" s="40" customFormat="1" ht="12" x14ac:dyDescent="0.25">
      <c r="B64" s="46" t="s">
        <v>40</v>
      </c>
      <c r="C64" s="47"/>
      <c r="D64" s="48"/>
      <c r="F64" s="49" t="s">
        <v>41</v>
      </c>
      <c r="G64" s="49"/>
      <c r="I64" s="41"/>
    </row>
    <row r="65" spans="2:9" s="40" customFormat="1" ht="12" x14ac:dyDescent="0.25">
      <c r="B65" s="41"/>
      <c r="C65" s="50"/>
      <c r="D65" s="50"/>
      <c r="I65" s="41"/>
    </row>
    <row r="66" spans="2:9" s="40" customFormat="1" ht="12" x14ac:dyDescent="0.25">
      <c r="B66" s="41"/>
      <c r="C66" s="50"/>
      <c r="D66" s="50"/>
    </row>
    <row r="67" spans="2:9" s="40" customFormat="1" ht="12" x14ac:dyDescent="0.25">
      <c r="C67" s="51" t="s">
        <v>42</v>
      </c>
      <c r="D67" s="51"/>
      <c r="E67" s="51"/>
      <c r="F67" s="50"/>
      <c r="G67" s="41"/>
    </row>
    <row r="68" spans="2:9" s="40" customFormat="1" ht="12" x14ac:dyDescent="0.25">
      <c r="C68" s="49" t="s">
        <v>43</v>
      </c>
      <c r="D68" s="49"/>
      <c r="E68" s="49"/>
      <c r="F68" s="50"/>
      <c r="G68" s="50"/>
    </row>
    <row r="69" spans="2:9" s="40" customFormat="1" ht="12" x14ac:dyDescent="0.25">
      <c r="C69" s="49" t="s">
        <v>44</v>
      </c>
      <c r="D69" s="49"/>
      <c r="E69" s="49"/>
      <c r="F69" s="50"/>
      <c r="G69" s="50"/>
    </row>
    <row r="70" spans="2:9" x14ac:dyDescent="0.25">
      <c r="B70" s="37"/>
      <c r="C70" s="40"/>
      <c r="D70" s="50"/>
      <c r="E70" s="50"/>
      <c r="G70" s="40"/>
    </row>
  </sheetData>
  <mergeCells count="9">
    <mergeCell ref="C67:E67"/>
    <mergeCell ref="C68:E68"/>
    <mergeCell ref="C69:E69"/>
    <mergeCell ref="B9:H9"/>
    <mergeCell ref="B10:H10"/>
    <mergeCell ref="B12:H12"/>
    <mergeCell ref="F62:G62"/>
    <mergeCell ref="F63:G63"/>
    <mergeCell ref="F64:G64"/>
  </mergeCells>
  <printOptions horizontalCentered="1" verticalCentered="1"/>
  <pageMargins left="0.31496062992125984" right="0.31496062992125984" top="0.39370078740157483" bottom="0.19685039370078741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1Q22</vt:lpstr>
      <vt:lpstr>'1Q22'!Area_de_impressao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2022-05-19T18:15:51Z</dcterms:created>
  <dcterms:modified xsi:type="dcterms:W3CDTF">2022-05-19T18:18:31Z</dcterms:modified>
</cp:coreProperties>
</file>